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19\Informe Trimestral Financiero\2DO INFORME TRIMESTRAL 2019\"/>
    </mc:Choice>
  </mc:AlternateContent>
  <bookViews>
    <workbookView xWindow="0" yWindow="0" windowWidth="23250" windowHeight="12135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0" i="60"/>
  <c r="C59" i="60" s="1"/>
  <c r="C58" i="60" s="1"/>
  <c r="C46" i="60"/>
  <c r="C37" i="60"/>
  <c r="C34" i="60"/>
  <c r="C28" i="60"/>
  <c r="C25" i="60"/>
  <c r="C19" i="60"/>
  <c r="D46" i="62" l="1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20" i="63" l="1"/>
  <c r="C39" i="64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C99" i="60" l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<sst xmlns="http://schemas.openxmlformats.org/spreadsheetml/2006/main" count="917" uniqueCount="653">
  <si>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</si>
  <si>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</si>
  <si>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</si>
  <si>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</si>
  <si>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</si>
  <si>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</si>
  <si>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</si>
  <si>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</si>
  <si>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</si>
  <si>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</si>
  <si>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</si>
  <si>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</si>
  <si>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</si>
  <si>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</si>
  <si>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</si>
  <si>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</si>
  <si>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</si>
  <si>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</si>
  <si>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</si>
  <si>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</si>
  <si>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</si>
  <si>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</si>
  <si>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</si>
  <si>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</si>
  <si>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</si>
  <si>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</si>
  <si>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</si>
  <si>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</si>
  <si>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</si>
  <si>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</si>
  <si>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</si>
  <si>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</si>
  <si>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</si>
  <si>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</si>
  <si>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</si>
  <si>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</si>
  <si>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</si>
  <si>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</si>
  <si>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</si>
  <si>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</si>
  <si>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</si>
  <si>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</si>
  <si>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</si>
  <si>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</si>
  <si>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</si>
  <si>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</si>
  <si>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</si>
  <si>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</si>
  <si>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</si>
  <si>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</si>
  <si>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</si>
  <si>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</si>
  <si>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</si>
  <si>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</si>
  <si>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</si>
  <si>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</si>
  <si>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</si>
  <si>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</si>
  <si>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</si>
  <si>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</si>
  <si>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</si>
  <si>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</si>
  <si>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</si>
  <si>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</si>
  <si>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</si>
  <si>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</si>
  <si>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</si>
  <si>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</si>
  <si>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</si>
  <si>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</si>
  <si>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</si>
  <si>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</si>
  <si>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</si>
  <si>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</si>
  <si>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</si>
  <si>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</si>
  <si>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</si>
  <si>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</si>
  <si>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</si>
  <si>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</si>
  <si>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</si>
  <si>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</si>
  <si>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</si>
  <si>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</si>
  <si>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</si>
  <si>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</si>
  <si>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</si>
  <si>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</si>
  <si>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</si>
  <si>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</si>
  <si>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</si>
  <si>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</si>
  <si>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</si>
  <si>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</si>
  <si>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</si>
  <si>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</si>
  <si>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</si>
  <si>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</si>
  <si>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</si>
  <si>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</si>
  <si>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</si>
  <si>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</si>
  <si>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</si>
  <si>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</si>
  <si>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</si>
  <si>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</si>
  <si>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</si>
  <si>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</si>
  <si>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</si>
  <si>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</si>
  <si>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</si>
  <si>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</si>
  <si>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</si>
  <si>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</si>
  <si>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</si>
  <si>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</si>
  <si>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</si>
  <si>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</si>
  <si>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</si>
  <si>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</si>
  <si>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</si>
  <si>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</si>
  <si>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</si>
  <si>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</si>
  <si>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</si>
  <si>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</si>
  <si>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</si>
  <si>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</si>
  <si>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</si>
  <si>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</si>
  <si>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</si>
  <si>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</si>
  <si>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</si>
  <si>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</si>
  <si>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</si>
  <si>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</si>
  <si>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</si>
  <si>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</si>
  <si>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</si>
  <si>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</si>
  <si>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</si>
  <si>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</si>
  <si>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</si>
  <si>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</si>
  <si>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</si>
  <si>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</si>
  <si>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</si>
  <si>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</si>
  <si>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</si>
  <si>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</si>
  <si>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</si>
  <si>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</si>
  <si>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</si>
  <si>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</si>
  <si>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</si>
  <si>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</si>
  <si>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</si>
  <si>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</si>
  <si>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</si>
  <si>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</si>
  <si>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</si>
  <si>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</si>
  <si>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</si>
  <si>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</si>
  <si>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</si>
  <si>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</si>
  <si>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</si>
  <si>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</si>
  <si>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</si>
  <si>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</si>
  <si>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</si>
  <si>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</si>
  <si>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</si>
  <si>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</si>
  <si>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</si>
  <si>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</si>
  <si>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</si>
  <si>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</si>
  <si>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</si>
  <si>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</si>
  <si>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</si>
  <si>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</si>
  <si>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</si>
  <si>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</si>
  <si>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</si>
  <si>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</si>
  <si>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</si>
  <si>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</si>
  <si>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</si>
  <si>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</si>
  <si>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</si>
  <si>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</si>
  <si>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</si>
  <si>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</si>
  <si>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</si>
  <si>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</si>
  <si>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</si>
  <si>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</si>
  <si>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</si>
  <si>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</si>
  <si>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</si>
  <si>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</si>
  <si>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</si>
  <si>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</si>
  <si>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</si>
  <si>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</si>
  <si>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</si>
  <si>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</si>
  <si>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</si>
  <si>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</si>
  <si>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</si>
  <si>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</si>
  <si>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</si>
  <si>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</si>
  <si>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</si>
  <si>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</si>
  <si>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</si>
  <si>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</si>
  <si>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</si>
  <si>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</si>
  <si>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</si>
  <si>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</si>
  <si>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</si>
  <si>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</si>
  <si>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</si>
  <si>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</si>
  <si>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</si>
  <si>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</si>
  <si>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</si>
  <si>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</si>
  <si>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</si>
  <si>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</si>
  <si>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</si>
  <si>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</si>
  <si>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</si>
  <si>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</si>
  <si>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</si>
  <si>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</si>
  <si>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</si>
  <si>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</si>
  <si>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</si>
  <si>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</si>
  <si>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</si>
  <si>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</si>
  <si>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</si>
  <si>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</si>
  <si>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</si>
  <si>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</si>
  <si>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</si>
  <si>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</si>
  <si>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</si>
  <si>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</si>
  <si>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</si>
  <si>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</si>
  <si>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</si>
  <si>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</si>
  <si>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</si>
  <si>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</si>
  <si>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</si>
  <si>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</si>
  <si>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</si>
  <si>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</si>
  <si>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</si>
  <si>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</si>
  <si>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</si>
  <si>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</si>
  <si>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</si>
  <si>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</si>
  <si>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</si>
  <si>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</si>
  <si>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</si>
  <si>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</si>
  <si>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</si>
  <si>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</si>
  <si>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</si>
  <si>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</si>
  <si>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</si>
  <si>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</si>
  <si>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</si>
  <si>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</si>
  <si>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</si>
  <si>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</si>
  <si>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</si>
  <si>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</si>
  <si>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</si>
  <si>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</si>
  <si>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</si>
  <si>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</si>
  <si>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</si>
  <si>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</si>
  <si>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</si>
  <si>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</si>
  <si>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</si>
  <si>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</si>
  <si>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</si>
  <si>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</si>
  <si>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</si>
  <si>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</si>
  <si>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</si>
  <si>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</si>
  <si>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</si>
  <si>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</si>
  <si>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</si>
  <si>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</si>
  <si>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</si>
  <si>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</si>
  <si>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</si>
  <si>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</si>
  <si>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</si>
  <si>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</si>
  <si>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</si>
  <si>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</si>
  <si>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</si>
  <si>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</si>
  <si>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</si>
  <si>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</si>
  <si>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</si>
  <si>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</si>
  <si>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</si>
  <si>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</si>
  <si>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</si>
  <si>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</si>
  <si>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</si>
  <si>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</si>
  <si>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</si>
  <si>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</si>
  <si>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</si>
  <si>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</si>
  <si>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</si>
  <si>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</si>
  <si>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</si>
  <si>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</si>
  <si>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</si>
  <si>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</si>
  <si>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</si>
  <si>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</si>
  <si>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</si>
  <si>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</si>
  <si>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</si>
  <si>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</si>
  <si>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</si>
  <si>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</si>
  <si>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</si>
  <si>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</si>
  <si>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</si>
  <si>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</si>
  <si>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</si>
  <si>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</si>
  <si>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</si>
  <si>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</si>
  <si>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</si>
  <si>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</si>
  <si>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</si>
  <si>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</si>
  <si>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</si>
  <si>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</si>
  <si>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</si>
  <si>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</si>
  <si>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</si>
  <si>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</si>
  <si>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</si>
  <si>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</si>
  <si>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</si>
  <si>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</si>
  <si>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</si>
  <si>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</si>
  <si>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</si>
  <si>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</si>
  <si>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</si>
  <si>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</si>
  <si>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</si>
  <si>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</si>
  <si>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</si>
  <si>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</si>
  <si>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</si>
  <si>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</si>
  <si>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</si>
  <si>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</si>
  <si>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</si>
  <si>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</si>
  <si>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</si>
  <si>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</si>
  <si>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</si>
  <si>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</si>
  <si>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</si>
  <si>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</si>
  <si>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</si>
  <si>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</si>
  <si>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</si>
  <si>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</si>
  <si>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</si>
  <si>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</si>
  <si>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</si>
  <si>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</si>
  <si>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</si>
  <si>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</si>
  <si>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</si>
  <si>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</si>
  <si>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</si>
  <si>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</si>
  <si>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</si>
  <si>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</si>
  <si>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</si>
  <si>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</si>
  <si>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</si>
  <si>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</si>
  <si>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</si>
  <si>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</si>
  <si>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</si>
  <si>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</si>
  <si>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</si>
  <si>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</si>
  <si>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</si>
  <si>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</si>
  <si>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</si>
  <si>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</si>
  <si>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</si>
  <si>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</si>
  <si>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</si>
  <si>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</si>
  <si>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</si>
  <si>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</si>
  <si>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</si>
  <si>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</si>
  <si>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</si>
  <si>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</si>
  <si>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</si>
  <si>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</si>
  <si>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</si>
  <si>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</si>
  <si>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</si>
  <si>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</si>
  <si>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</si>
  <si>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</si>
  <si>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</si>
  <si>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</si>
  <si>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</si>
  <si>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</si>
  <si>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</si>
  <si>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</si>
  <si>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</si>
  <si>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</si>
  <si>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</si>
  <si>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</si>
  <si>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</si>
  <si>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</si>
  <si>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</si>
  <si>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</si>
  <si>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</si>
  <si>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</si>
  <si>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</si>
  <si>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</si>
  <si>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</si>
  <si>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</si>
  <si>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</si>
  <si>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</si>
  <si>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</si>
  <si>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</si>
  <si>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</si>
  <si>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</si>
  <si>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</si>
  <si>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</si>
  <si>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</si>
  <si>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</si>
  <si>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</si>
  <si>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</si>
  <si>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</si>
  <si>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</si>
  <si>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</si>
  <si>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</si>
  <si>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</si>
  <si>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</si>
  <si>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</si>
  <si>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</si>
  <si>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</si>
  <si>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</si>
  <si>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</si>
  <si>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</si>
  <si>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</si>
  <si>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</si>
  <si>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</si>
  <si>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</si>
  <si>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</si>
  <si>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</si>
  <si>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</si>
  <si>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</si>
  <si>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</si>
  <si>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</si>
  <si>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</si>
  <si>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</si>
  <si>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</si>
  <si>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</si>
  <si>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</si>
  <si>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</si>
  <si>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</si>
  <si>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</si>
  <si>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</si>
  <si>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</si>
  <si>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</si>
  <si>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</si>
  <si>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</si>
  <si>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</si>
  <si>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</si>
  <si>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</si>
  <si>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</si>
  <si>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</si>
  <si>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</si>
  <si>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</si>
  <si>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</si>
  <si>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</si>
  <si>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</si>
  <si>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</si>
  <si>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</si>
  <si>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</si>
  <si>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</si>
  <si>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</si>
  <si>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</si>
  <si>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</si>
  <si>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</si>
  <si>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</si>
  <si>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</si>
  <si>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</si>
  <si>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</si>
  <si>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</si>
  <si>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</si>
  <si>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</si>
  <si>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</si>
  <si>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</si>
  <si>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</si>
  <si>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</si>
  <si>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</si>
  <si>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</si>
  <si>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</si>
  <si>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</si>
  <si>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</si>
  <si>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</si>
  <si>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</si>
  <si>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</si>
  <si>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</si>
  <si>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</si>
  <si>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</si>
  <si>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</si>
  <si>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</si>
  <si>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</si>
  <si>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</si>
  <si>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</si>
  <si>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</si>
  <si>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</si>
  <si>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</si>
  <si>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</si>
  <si>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</si>
  <si>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</si>
  <si>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</si>
  <si>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</si>
  <si>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</si>
  <si>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</si>
  <si>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</si>
  <si>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</si>
  <si>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</si>
  <si>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</si>
  <si>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</si>
  <si>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</si>
  <si>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</si>
  <si>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</si>
  <si>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</si>
  <si>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</si>
  <si>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</si>
  <si>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</si>
  <si>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</si>
  <si>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</si>
  <si>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</si>
  <si>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</si>
  <si>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</si>
  <si>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</si>
  <si>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</si>
  <si>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</si>
  <si>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</si>
  <si>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</si>
  <si>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</si>
  <si>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</si>
  <si>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</si>
  <si>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</si>
  <si>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</si>
  <si>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</si>
  <si>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</si>
  <si>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</si>
  <si>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</si>
  <si>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</si>
  <si>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</si>
  <si>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</si>
  <si>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</si>
  <si>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</si>
  <si>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</si>
  <si>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</si>
  <si>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</si>
  <si>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</si>
  <si>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</si>
  <si>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</si>
  <si>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</si>
  <si>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</si>
  <si>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</si>
  <si>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</si>
  <si>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</si>
  <si>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</si>
  <si>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</si>
  <si>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</si>
  <si>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</si>
  <si>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</si>
  <si>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</si>
  <si>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</si>
  <si>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</si>
  <si>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</si>
  <si>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</si>
  <si>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</si>
  <si>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</si>
  <si>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</si>
  <si>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</si>
  <si>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</si>
  <si>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</si>
  <si>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</si>
  <si>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</si>
  <si>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</si>
  <si>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</si>
  <si>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</si>
  <si>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</si>
  <si>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</si>
  <si>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</si>
  <si>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</si>
  <si>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</si>
  <si>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</si>
  <si>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</si>
  <si>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</si>
  <si>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</si>
  <si>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</si>
  <si>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</si>
  <si>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</si>
  <si>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</si>
  <si>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</si>
  <si>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</si>
  <si>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</si>
  <si>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</si>
  <si>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</si>
  <si>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</si>
  <si>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</si>
  <si>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</si>
  <si>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</si>
  <si>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</si>
  <si>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</si>
  <si>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</si>
  <si>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</si>
  <si>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</si>
  <si>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JUNTA MUNICIPAL DE AGUA POTABLE Y ALCANTARILLADO DE SAN FELIPE, GTO.</t>
  </si>
  <si>
    <t>Correspondiente del 1 de Enero al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</si>
</sst>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3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4" fontId="8" fillId="0" borderId="0" xfId="10" applyNumberFormat="1" applyFont="1"/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5" t="s">
        <v>651</v>
      </c>
      <c r="B1" s="165"/>
      <c r="C1" s="72"/>
      <c r="D1" s="69" t="s">
        <v>244</v>
      </c>
      <c r="E1" s="70">
        <v>2019</v>
      </c>
    </row>
    <row r="2" spans="1:5" ht="18.95" customHeight="1" x14ac:dyDescent="0.2">
      <c r="A2" s="166" t="s">
        <v>557</v>
      </c>
      <c r="B2" s="166"/>
      <c r="C2" s="91"/>
      <c r="D2" s="69" t="s">
        <v>246</v>
      </c>
      <c r="E2" s="72" t="s">
        <v>247</v>
      </c>
    </row>
    <row r="3" spans="1:5" ht="18.95" customHeight="1" x14ac:dyDescent="0.2">
      <c r="A3" s="167" t="s">
        <v>652</v>
      </c>
      <c r="B3" s="167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86</v>
      </c>
      <c r="B34" s="101" t="s">
        <v>81</v>
      </c>
    </row>
    <row r="35" spans="1:2" x14ac:dyDescent="0.2">
      <c r="A35" s="100" t="s">
        <v>87</v>
      </c>
      <c r="B35" s="101" t="s">
        <v>82</v>
      </c>
    </row>
    <row r="36" spans="1:2" x14ac:dyDescent="0.2">
      <c r="A36" s="39"/>
      <c r="B36" s="42"/>
    </row>
    <row r="37" spans="1:2" x14ac:dyDescent="0.2">
      <c r="A37" s="39"/>
      <c r="B37" s="40" t="s">
        <v>84</v>
      </c>
    </row>
    <row r="38" spans="1:2" x14ac:dyDescent="0.2">
      <c r="A38" s="39" t="s">
        <v>85</v>
      </c>
      <c r="B38" s="101" t="s">
        <v>33</v>
      </c>
    </row>
    <row r="39" spans="1:2" x14ac:dyDescent="0.2">
      <c r="A39" s="39"/>
      <c r="B39" s="101" t="s">
        <v>34</v>
      </c>
    </row>
    <row r="40" spans="1:2" ht="12" thickBot="1" x14ac:dyDescent="0.25">
      <c r="A40" s="43"/>
      <c r="B40" s="4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workbookViewId="0">
      <selection activeCell="D20" sqref="D20:I24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71" t="s">
        <v>651</v>
      </c>
      <c r="B1" s="172"/>
      <c r="C1" s="173"/>
    </row>
    <row r="2" spans="1:3" s="92" customFormat="1" ht="18" customHeight="1" x14ac:dyDescent="0.25">
      <c r="A2" s="174" t="s">
        <v>554</v>
      </c>
      <c r="B2" s="175"/>
      <c r="C2" s="176"/>
    </row>
    <row r="3" spans="1:3" s="92" customFormat="1" ht="18" customHeight="1" x14ac:dyDescent="0.25">
      <c r="A3" s="174" t="s">
        <v>652</v>
      </c>
      <c r="B3" s="175"/>
      <c r="C3" s="176"/>
    </row>
    <row r="4" spans="1:3" s="95" customFormat="1" ht="18" customHeight="1" x14ac:dyDescent="0.2">
      <c r="A4" s="177" t="s">
        <v>550</v>
      </c>
      <c r="B4" s="178"/>
      <c r="C4" s="179"/>
    </row>
    <row r="5" spans="1:3" s="93" customFormat="1" x14ac:dyDescent="0.2">
      <c r="A5" s="113" t="s">
        <v>590</v>
      </c>
      <c r="B5" s="113"/>
      <c r="C5" s="114">
        <v>23154622.809999999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4901686.8600000003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5" x14ac:dyDescent="0.2">
      <c r="A17" s="128">
        <v>3.2</v>
      </c>
      <c r="B17" s="121" t="s">
        <v>599</v>
      </c>
      <c r="C17" s="119">
        <v>0</v>
      </c>
    </row>
    <row r="18" spans="1:5" x14ac:dyDescent="0.2">
      <c r="A18" s="128">
        <v>3.3</v>
      </c>
      <c r="B18" s="123" t="s">
        <v>600</v>
      </c>
      <c r="C18" s="129">
        <v>4901686.8600000003</v>
      </c>
    </row>
    <row r="19" spans="1:5" x14ac:dyDescent="0.2">
      <c r="A19" s="115"/>
      <c r="B19" s="130"/>
      <c r="C19" s="131"/>
    </row>
    <row r="20" spans="1:5" x14ac:dyDescent="0.2">
      <c r="A20" s="132" t="s">
        <v>125</v>
      </c>
      <c r="B20" s="132"/>
      <c r="C20" s="114">
        <f>C5+C7-C15</f>
        <v>18252935.949999999</v>
      </c>
      <c r="D20" s="192"/>
      <c r="E20" s="192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workbookViewId="0">
      <selection activeCell="G33" sqref="G33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0" t="s">
        <v>651</v>
      </c>
      <c r="B1" s="181"/>
      <c r="C1" s="182"/>
    </row>
    <row r="2" spans="1:3" s="96" customFormat="1" ht="18.95" customHeight="1" x14ac:dyDescent="0.25">
      <c r="A2" s="183" t="s">
        <v>555</v>
      </c>
      <c r="B2" s="184"/>
      <c r="C2" s="185"/>
    </row>
    <row r="3" spans="1:3" s="96" customFormat="1" ht="18.95" customHeight="1" x14ac:dyDescent="0.25">
      <c r="A3" s="183" t="s">
        <v>652</v>
      </c>
      <c r="B3" s="184"/>
      <c r="C3" s="185"/>
    </row>
    <row r="4" spans="1:3" s="97" customFormat="1" x14ac:dyDescent="0.2">
      <c r="A4" s="177" t="s">
        <v>550</v>
      </c>
      <c r="B4" s="178"/>
      <c r="C4" s="179"/>
    </row>
    <row r="5" spans="1:3" x14ac:dyDescent="0.2">
      <c r="A5" s="144" t="s">
        <v>603</v>
      </c>
      <c r="B5" s="113"/>
      <c r="C5" s="137">
        <v>16257669.23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4227041.1499999994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112184.48</v>
      </c>
    </row>
    <row r="11" spans="1:3" x14ac:dyDescent="0.2">
      <c r="A11" s="154">
        <v>2.4</v>
      </c>
      <c r="B11" s="136" t="s">
        <v>294</v>
      </c>
      <c r="C11" s="147">
        <v>0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25422.41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58978.62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0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3993235.54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5" x14ac:dyDescent="0.2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37220.1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0</v>
      </c>
    </row>
    <row r="31" spans="1:3" x14ac:dyDescent="0.2">
      <c r="A31" s="154" t="s">
        <v>625</v>
      </c>
      <c r="B31" s="136" t="s">
        <v>496</v>
      </c>
      <c r="C31" s="147">
        <v>0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5" x14ac:dyDescent="0.2">
      <c r="A33" s="154" t="s">
        <v>627</v>
      </c>
      <c r="B33" s="136" t="s">
        <v>506</v>
      </c>
      <c r="C33" s="147"/>
    </row>
    <row r="34" spans="1:5" x14ac:dyDescent="0.2">
      <c r="A34" s="154" t="s">
        <v>628</v>
      </c>
      <c r="B34" s="136" t="s">
        <v>629</v>
      </c>
      <c r="C34" s="147">
        <v>0</v>
      </c>
    </row>
    <row r="35" spans="1:5" x14ac:dyDescent="0.2">
      <c r="A35" s="154" t="s">
        <v>630</v>
      </c>
      <c r="B35" s="136" t="s">
        <v>631</v>
      </c>
      <c r="C35" s="147">
        <v>0</v>
      </c>
    </row>
    <row r="36" spans="1:5" x14ac:dyDescent="0.2">
      <c r="A36" s="154" t="s">
        <v>632</v>
      </c>
      <c r="B36" s="136" t="s">
        <v>514</v>
      </c>
      <c r="C36" s="147">
        <v>0</v>
      </c>
    </row>
    <row r="37" spans="1:5" x14ac:dyDescent="0.2">
      <c r="A37" s="154" t="s">
        <v>633</v>
      </c>
      <c r="B37" s="146" t="s">
        <v>634</v>
      </c>
      <c r="C37" s="153">
        <v>0</v>
      </c>
    </row>
    <row r="38" spans="1:5" x14ac:dyDescent="0.2">
      <c r="A38" s="138"/>
      <c r="B38" s="141"/>
      <c r="C38" s="142"/>
    </row>
    <row r="39" spans="1:5" x14ac:dyDescent="0.2">
      <c r="A39" s="143" t="s">
        <v>127</v>
      </c>
      <c r="B39" s="113"/>
      <c r="C39" s="114">
        <f>C5-C7+C30</f>
        <v>12030628.080000002</v>
      </c>
      <c r="E39" s="192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7.42578125" style="84" bestFit="1" customWidth="1"/>
    <col min="4" max="5" width="23.7109375" style="84" bestFit="1" customWidth="1"/>
    <col min="6" max="6" width="19.28515625" style="84" customWidth="1"/>
    <col min="7" max="7" width="20.5703125" style="84" customWidth="1"/>
    <col min="8" max="10" width="20.28515625" style="84" customWidth="1"/>
    <col min="11" max="16384" width="9.140625" style="84"/>
  </cols>
  <sheetData>
    <row r="1" spans="1:10" ht="18.95" customHeight="1" x14ac:dyDescent="0.2">
      <c r="A1" s="170" t="s">
        <v>651</v>
      </c>
      <c r="B1" s="186"/>
      <c r="C1" s="186"/>
      <c r="D1" s="186"/>
      <c r="E1" s="186"/>
      <c r="F1" s="186"/>
      <c r="G1" s="82" t="s">
        <v>244</v>
      </c>
      <c r="H1" s="83">
        <f>'Notas a los Edos Financieros'!E1</f>
        <v>2019</v>
      </c>
    </row>
    <row r="2" spans="1:10" ht="18.95" customHeight="1" x14ac:dyDescent="0.2">
      <c r="A2" s="170" t="s">
        <v>556</v>
      </c>
      <c r="B2" s="186"/>
      <c r="C2" s="186"/>
      <c r="D2" s="186"/>
      <c r="E2" s="186"/>
      <c r="F2" s="186"/>
      <c r="G2" s="82" t="s">
        <v>246</v>
      </c>
      <c r="H2" s="83" t="str">
        <f>'Notas a los Edos Financieros'!E2</f>
        <v>Trimestral</v>
      </c>
    </row>
    <row r="3" spans="1:10" ht="18.95" customHeight="1" x14ac:dyDescent="0.2">
      <c r="A3" s="187" t="s">
        <v>652</v>
      </c>
      <c r="B3" s="188"/>
      <c r="C3" s="188"/>
      <c r="D3" s="188"/>
      <c r="E3" s="188"/>
      <c r="F3" s="188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89" t="s">
        <v>37</v>
      </c>
      <c r="B5" s="189"/>
      <c r="C5" s="189"/>
      <c r="D5" s="189"/>
      <c r="E5" s="18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0" t="s">
        <v>41</v>
      </c>
      <c r="C10" s="190"/>
      <c r="D10" s="190"/>
      <c r="E10" s="190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0" t="s">
        <v>45</v>
      </c>
      <c r="C12" s="190"/>
      <c r="D12" s="190"/>
      <c r="E12" s="190"/>
    </row>
    <row r="13" spans="1:8" s="11" customFormat="1" ht="26.1" customHeight="1" x14ac:dyDescent="0.2">
      <c r="A13" s="158" t="s">
        <v>46</v>
      </c>
      <c r="B13" s="190" t="s">
        <v>47</v>
      </c>
      <c r="C13" s="190"/>
      <c r="D13" s="190"/>
      <c r="E13" s="190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641</v>
      </c>
    </row>
    <row r="19" spans="1:8" s="11" customFormat="1" ht="12.95" customHeight="1" x14ac:dyDescent="0.2">
      <c r="A19" s="159" t="s">
        <v>639</v>
      </c>
    </row>
    <row r="20" spans="1:8" s="11" customFormat="1" ht="12.95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1" t="s">
        <v>52</v>
      </c>
      <c r="C31" s="191"/>
      <c r="D31" s="191"/>
      <c r="E31" s="191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8" s="71" customFormat="1" ht="18.95" customHeight="1" x14ac:dyDescent="0.25">
      <c r="A1" s="168" t="s">
        <v>651</v>
      </c>
      <c r="B1" s="169"/>
      <c r="C1" s="169"/>
      <c r="D1" s="169"/>
      <c r="E1" s="169"/>
      <c r="F1" s="169"/>
      <c r="G1" s="69" t="s">
        <v>244</v>
      </c>
      <c r="H1" s="80">
        <v>2019</v>
      </c>
    </row>
    <row r="2" spans="1:8" s="71" customFormat="1" ht="18.95" customHeight="1" x14ac:dyDescent="0.25">
      <c r="A2" s="168" t="s">
        <v>245</v>
      </c>
      <c r="B2" s="169"/>
      <c r="C2" s="169"/>
      <c r="D2" s="169"/>
      <c r="E2" s="169"/>
      <c r="F2" s="169"/>
      <c r="G2" s="69" t="s">
        <v>246</v>
      </c>
      <c r="H2" s="80" t="str">
        <f>'Notas a los Edos Financieros'!E2</f>
        <v>Trimestral</v>
      </c>
    </row>
    <row r="3" spans="1:8" s="71" customFormat="1" ht="18.95" customHeight="1" x14ac:dyDescent="0.25">
      <c r="A3" s="168" t="s">
        <v>652</v>
      </c>
      <c r="B3" s="169"/>
      <c r="C3" s="169"/>
      <c r="D3" s="169"/>
      <c r="E3" s="169"/>
      <c r="F3" s="169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1068544.01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5341.09</v>
      </c>
      <c r="D15" s="79">
        <v>5757.6</v>
      </c>
      <c r="E15" s="79">
        <v>5044.92</v>
      </c>
      <c r="F15" s="79">
        <v>5136.04</v>
      </c>
      <c r="G15" s="79">
        <v>6537.81</v>
      </c>
    </row>
    <row r="16" spans="1:8" x14ac:dyDescent="0.2">
      <c r="A16" s="77">
        <v>1124</v>
      </c>
      <c r="B16" s="75" t="s">
        <v>255</v>
      </c>
      <c r="C16" s="79">
        <v>12114198</v>
      </c>
      <c r="D16" s="79">
        <v>11932688.630000001</v>
      </c>
      <c r="E16" s="79">
        <v>11577206.939999999</v>
      </c>
      <c r="F16" s="79">
        <v>11227663.57</v>
      </c>
      <c r="G16" s="79">
        <v>10981339.619999999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307094.48</v>
      </c>
      <c r="D20" s="79">
        <v>307094.48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25000</v>
      </c>
      <c r="D21" s="79">
        <v>25000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47415.8</v>
      </c>
      <c r="D25" s="79">
        <v>47415.8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778878.94</v>
      </c>
    </row>
    <row r="40" spans="1:8" x14ac:dyDescent="0.2">
      <c r="A40" s="77">
        <v>1151</v>
      </c>
      <c r="B40" s="75" t="s">
        <v>279</v>
      </c>
      <c r="C40" s="79">
        <v>778878.94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28576880.140000001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0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2602148.98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0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25974731.16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4522566.0999999996</v>
      </c>
      <c r="D60" s="79">
        <f t="shared" ref="D60:E60" si="0">SUM(D61:D68)</f>
        <v>0</v>
      </c>
      <c r="E60" s="79">
        <f t="shared" si="0"/>
        <v>-1261252.5500000003</v>
      </c>
    </row>
    <row r="61" spans="1:9" x14ac:dyDescent="0.2">
      <c r="A61" s="77">
        <v>1241</v>
      </c>
      <c r="B61" s="75" t="s">
        <v>293</v>
      </c>
      <c r="C61" s="79">
        <v>1575221.55</v>
      </c>
      <c r="D61" s="79">
        <v>0</v>
      </c>
      <c r="E61" s="79">
        <v>-571801.89</v>
      </c>
    </row>
    <row r="62" spans="1:9" x14ac:dyDescent="0.2">
      <c r="A62" s="77">
        <v>1242</v>
      </c>
      <c r="B62" s="75" t="s">
        <v>294</v>
      </c>
      <c r="C62" s="79">
        <v>17474.14</v>
      </c>
      <c r="D62" s="79">
        <v>0</v>
      </c>
      <c r="E62" s="79">
        <v>-4570.54</v>
      </c>
    </row>
    <row r="63" spans="1:9" x14ac:dyDescent="0.2">
      <c r="A63" s="77">
        <v>1243</v>
      </c>
      <c r="B63" s="75" t="s">
        <v>295</v>
      </c>
      <c r="C63" s="79">
        <v>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1068750.32</v>
      </c>
      <c r="D64" s="79">
        <v>0</v>
      </c>
      <c r="E64" s="79">
        <v>-271359.69</v>
      </c>
    </row>
    <row r="65" spans="1:9" x14ac:dyDescent="0.2">
      <c r="A65" s="77">
        <v>1245</v>
      </c>
      <c r="B65" s="75" t="s">
        <v>297</v>
      </c>
      <c r="C65" s="79">
        <v>94451.72</v>
      </c>
      <c r="D65" s="79">
        <v>0</v>
      </c>
      <c r="E65" s="79">
        <v>-3620.68</v>
      </c>
    </row>
    <row r="66" spans="1:9" x14ac:dyDescent="0.2">
      <c r="A66" s="77">
        <v>1246</v>
      </c>
      <c r="B66" s="75" t="s">
        <v>298</v>
      </c>
      <c r="C66" s="79">
        <v>1766668.37</v>
      </c>
      <c r="D66" s="79">
        <v>0</v>
      </c>
      <c r="E66" s="79">
        <v>-409899.75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346662.24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346662.24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0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0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4412953.8999999994</v>
      </c>
      <c r="D101" s="79">
        <f>SUM(D102:D110)</f>
        <v>4412953.8999999994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7660.22</v>
      </c>
      <c r="D102" s="79">
        <f>C102</f>
        <v>7660.22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630.13</v>
      </c>
      <c r="D103" s="79">
        <f t="shared" ref="D103:D110" si="1">C103</f>
        <v>630.13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-0.01</v>
      </c>
      <c r="D104" s="79">
        <f t="shared" si="1"/>
        <v>-0.01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4404469.5599999996</v>
      </c>
      <c r="D108" s="79">
        <f t="shared" si="1"/>
        <v>4404469.5599999996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194</v>
      </c>
      <c r="D110" s="79">
        <f t="shared" si="1"/>
        <v>194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6" t="s">
        <v>651</v>
      </c>
      <c r="B1" s="166"/>
      <c r="C1" s="166"/>
      <c r="D1" s="69" t="s">
        <v>244</v>
      </c>
      <c r="E1" s="80">
        <v>2019</v>
      </c>
    </row>
    <row r="2" spans="1:5" s="71" customFormat="1" ht="18.95" customHeight="1" x14ac:dyDescent="0.25">
      <c r="A2" s="166" t="s">
        <v>359</v>
      </c>
      <c r="B2" s="166"/>
      <c r="C2" s="166"/>
      <c r="D2" s="69" t="s">
        <v>246</v>
      </c>
      <c r="E2" s="80" t="str">
        <f>'Notas a los Edos Financieros'!E2</f>
        <v>Trimestral</v>
      </c>
    </row>
    <row r="3" spans="1:5" s="71" customFormat="1" ht="18.95" customHeight="1" x14ac:dyDescent="0.25">
      <c r="A3" s="166" t="s">
        <v>652</v>
      </c>
      <c r="B3" s="166"/>
      <c r="C3" s="166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18064616.599999998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2.5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17813591.359999999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17804269.43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9321.93</v>
      </c>
      <c r="D31" s="160"/>
      <c r="E31" s="104"/>
    </row>
    <row r="32" spans="1:5" ht="22.5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20105.04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20105.04</v>
      </c>
      <c r="D35" s="160"/>
      <c r="E35" s="104"/>
    </row>
    <row r="36" spans="1:5" ht="22.5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230920.2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569</v>
      </c>
      <c r="C49" s="110">
        <v>0</v>
      </c>
      <c r="D49" s="160"/>
      <c r="E49" s="104"/>
    </row>
    <row r="50" spans="1:5" ht="22.5" x14ac:dyDescent="0.2">
      <c r="A50" s="105">
        <v>4174</v>
      </c>
      <c r="B50" s="107" t="s">
        <v>570</v>
      </c>
      <c r="C50" s="110">
        <v>230920.2</v>
      </c>
      <c r="D50" s="160"/>
      <c r="E50" s="104"/>
    </row>
    <row r="51" spans="1:5" ht="22.5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>
        <v>0</v>
      </c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3.75" x14ac:dyDescent="0.2">
      <c r="A58" s="105">
        <v>4200</v>
      </c>
      <c r="B58" s="107" t="s">
        <v>575</v>
      </c>
      <c r="C58" s="110">
        <f>+C59+C65</f>
        <v>0</v>
      </c>
      <c r="D58" s="160"/>
      <c r="E58" s="104"/>
    </row>
    <row r="59" spans="1:5" ht="22.5" x14ac:dyDescent="0.2">
      <c r="A59" s="105">
        <v>4210</v>
      </c>
      <c r="B59" s="107" t="s">
        <v>576</v>
      </c>
      <c r="C59" s="110">
        <f>SUM(C60:C64)</f>
        <v>0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f>SUM(C61:C64)</f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0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v>0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>
        <v>0</v>
      </c>
      <c r="D70" s="104"/>
      <c r="E70" s="104"/>
    </row>
    <row r="71" spans="1:5" x14ac:dyDescent="0.2">
      <c r="A71" s="164" t="s">
        <v>644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188319.35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188319.35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188319.35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</f>
        <v>12030628.079999998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12030628.079999998</v>
      </c>
      <c r="D100" s="112">
        <f>C100/$C$99</f>
        <v>1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5675140.2799999993</v>
      </c>
      <c r="D101" s="112">
        <f t="shared" ref="D101:D164" si="0">C101/$C$99</f>
        <v>0.47172435572457661</v>
      </c>
      <c r="E101" s="111"/>
    </row>
    <row r="102" spans="1:5" x14ac:dyDescent="0.2">
      <c r="A102" s="109">
        <v>5111</v>
      </c>
      <c r="B102" s="106" t="s">
        <v>418</v>
      </c>
      <c r="C102" s="110">
        <v>3523020.15</v>
      </c>
      <c r="D102" s="112">
        <f t="shared" si="0"/>
        <v>0.29283759140196114</v>
      </c>
      <c r="E102" s="111"/>
    </row>
    <row r="103" spans="1:5" x14ac:dyDescent="0.2">
      <c r="A103" s="109">
        <v>5112</v>
      </c>
      <c r="B103" s="106" t="s">
        <v>419</v>
      </c>
      <c r="C103" s="110">
        <v>0</v>
      </c>
      <c r="D103" s="112">
        <f t="shared" si="0"/>
        <v>0</v>
      </c>
      <c r="E103" s="111"/>
    </row>
    <row r="104" spans="1:5" x14ac:dyDescent="0.2">
      <c r="A104" s="109">
        <v>5113</v>
      </c>
      <c r="B104" s="106" t="s">
        <v>420</v>
      </c>
      <c r="C104" s="110">
        <v>189197.57</v>
      </c>
      <c r="D104" s="112">
        <f t="shared" si="0"/>
        <v>1.5726325237709456E-2</v>
      </c>
      <c r="E104" s="111"/>
    </row>
    <row r="105" spans="1:5" x14ac:dyDescent="0.2">
      <c r="A105" s="109">
        <v>5114</v>
      </c>
      <c r="B105" s="106" t="s">
        <v>421</v>
      </c>
      <c r="C105" s="110">
        <v>832364.34</v>
      </c>
      <c r="D105" s="112">
        <f t="shared" si="0"/>
        <v>6.9187105981918115E-2</v>
      </c>
      <c r="E105" s="111"/>
    </row>
    <row r="106" spans="1:5" x14ac:dyDescent="0.2">
      <c r="A106" s="109">
        <v>5115</v>
      </c>
      <c r="B106" s="106" t="s">
        <v>422</v>
      </c>
      <c r="C106" s="110">
        <v>1130558.22</v>
      </c>
      <c r="D106" s="112">
        <f t="shared" si="0"/>
        <v>9.397333310298793E-2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1366286.96</v>
      </c>
      <c r="D108" s="112">
        <f t="shared" si="0"/>
        <v>0.11356738408955953</v>
      </c>
      <c r="E108" s="111"/>
    </row>
    <row r="109" spans="1:5" x14ac:dyDescent="0.2">
      <c r="A109" s="109">
        <v>5121</v>
      </c>
      <c r="B109" s="106" t="s">
        <v>425</v>
      </c>
      <c r="C109" s="110">
        <v>190442.08</v>
      </c>
      <c r="D109" s="112">
        <f t="shared" si="0"/>
        <v>1.5829770377208771E-2</v>
      </c>
      <c r="E109" s="111"/>
    </row>
    <row r="110" spans="1:5" x14ac:dyDescent="0.2">
      <c r="A110" s="109">
        <v>5122</v>
      </c>
      <c r="B110" s="106" t="s">
        <v>426</v>
      </c>
      <c r="C110" s="110">
        <v>19102.25</v>
      </c>
      <c r="D110" s="112">
        <f t="shared" si="0"/>
        <v>1.5878015572400607E-3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773368.41</v>
      </c>
      <c r="D112" s="112">
        <f t="shared" si="0"/>
        <v>6.4283294675667513E-2</v>
      </c>
      <c r="E112" s="111"/>
    </row>
    <row r="113" spans="1:5" x14ac:dyDescent="0.2">
      <c r="A113" s="109">
        <v>5125</v>
      </c>
      <c r="B113" s="106" t="s">
        <v>429</v>
      </c>
      <c r="C113" s="110">
        <v>900.25</v>
      </c>
      <c r="D113" s="112">
        <f t="shared" si="0"/>
        <v>7.4829842134060902E-5</v>
      </c>
      <c r="E113" s="111"/>
    </row>
    <row r="114" spans="1:5" x14ac:dyDescent="0.2">
      <c r="A114" s="109">
        <v>5126</v>
      </c>
      <c r="B114" s="106" t="s">
        <v>430</v>
      </c>
      <c r="C114" s="110">
        <v>183352.76</v>
      </c>
      <c r="D114" s="112">
        <f t="shared" si="0"/>
        <v>1.5240497734678541E-2</v>
      </c>
      <c r="E114" s="111"/>
    </row>
    <row r="115" spans="1:5" x14ac:dyDescent="0.2">
      <c r="A115" s="109">
        <v>5127</v>
      </c>
      <c r="B115" s="106" t="s">
        <v>431</v>
      </c>
      <c r="C115" s="110">
        <v>87703.679999999993</v>
      </c>
      <c r="D115" s="112">
        <f t="shared" si="0"/>
        <v>7.2900333562634749E-3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111417.53</v>
      </c>
      <c r="D117" s="112">
        <f t="shared" si="0"/>
        <v>9.2611565463671126E-3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4989200.84</v>
      </c>
      <c r="D118" s="112">
        <f t="shared" si="0"/>
        <v>0.41470826018586393</v>
      </c>
      <c r="E118" s="111"/>
    </row>
    <row r="119" spans="1:5" x14ac:dyDescent="0.2">
      <c r="A119" s="109">
        <v>5131</v>
      </c>
      <c r="B119" s="106" t="s">
        <v>435</v>
      </c>
      <c r="C119" s="110">
        <v>3626381.26</v>
      </c>
      <c r="D119" s="112">
        <f t="shared" si="0"/>
        <v>0.3014290888127929</v>
      </c>
      <c r="E119" s="111"/>
    </row>
    <row r="120" spans="1:5" x14ac:dyDescent="0.2">
      <c r="A120" s="109">
        <v>5132</v>
      </c>
      <c r="B120" s="106" t="s">
        <v>436</v>
      </c>
      <c r="C120" s="110">
        <v>3500</v>
      </c>
      <c r="D120" s="112">
        <f t="shared" si="0"/>
        <v>2.9092412937429949E-4</v>
      </c>
      <c r="E120" s="111"/>
    </row>
    <row r="121" spans="1:5" x14ac:dyDescent="0.2">
      <c r="A121" s="109">
        <v>5133</v>
      </c>
      <c r="B121" s="106" t="s">
        <v>437</v>
      </c>
      <c r="C121" s="110">
        <v>307547.94</v>
      </c>
      <c r="D121" s="112">
        <f t="shared" si="0"/>
        <v>2.5563747624388372E-2</v>
      </c>
      <c r="E121" s="111"/>
    </row>
    <row r="122" spans="1:5" x14ac:dyDescent="0.2">
      <c r="A122" s="109">
        <v>5134</v>
      </c>
      <c r="B122" s="106" t="s">
        <v>438</v>
      </c>
      <c r="C122" s="110">
        <v>110886.2</v>
      </c>
      <c r="D122" s="112">
        <f t="shared" si="0"/>
        <v>9.2169917698927007E-3</v>
      </c>
      <c r="E122" s="111"/>
    </row>
    <row r="123" spans="1:5" x14ac:dyDescent="0.2">
      <c r="A123" s="109">
        <v>5135</v>
      </c>
      <c r="B123" s="106" t="s">
        <v>439</v>
      </c>
      <c r="C123" s="110">
        <v>39049.160000000003</v>
      </c>
      <c r="D123" s="112">
        <f t="shared" si="0"/>
        <v>3.2458122502279207E-3</v>
      </c>
      <c r="E123" s="111"/>
    </row>
    <row r="124" spans="1:5" x14ac:dyDescent="0.2">
      <c r="A124" s="109">
        <v>5136</v>
      </c>
      <c r="B124" s="106" t="s">
        <v>440</v>
      </c>
      <c r="C124" s="110">
        <v>26442.69</v>
      </c>
      <c r="D124" s="112">
        <f t="shared" si="0"/>
        <v>2.1979475904469986E-3</v>
      </c>
      <c r="E124" s="111"/>
    </row>
    <row r="125" spans="1:5" x14ac:dyDescent="0.2">
      <c r="A125" s="109">
        <v>5137</v>
      </c>
      <c r="B125" s="106" t="s">
        <v>441</v>
      </c>
      <c r="C125" s="110">
        <v>8770.06</v>
      </c>
      <c r="D125" s="112">
        <f t="shared" si="0"/>
        <v>7.2897773430296263E-4</v>
      </c>
      <c r="E125" s="111"/>
    </row>
    <row r="126" spans="1:5" x14ac:dyDescent="0.2">
      <c r="A126" s="109">
        <v>5138</v>
      </c>
      <c r="B126" s="106" t="s">
        <v>442</v>
      </c>
      <c r="C126" s="110">
        <v>1607.77</v>
      </c>
      <c r="D126" s="112">
        <f t="shared" si="0"/>
        <v>1.3363973928117644E-4</v>
      </c>
      <c r="E126" s="111"/>
    </row>
    <row r="127" spans="1:5" x14ac:dyDescent="0.2">
      <c r="A127" s="109">
        <v>5139</v>
      </c>
      <c r="B127" s="106" t="s">
        <v>443</v>
      </c>
      <c r="C127" s="110">
        <v>865015.76</v>
      </c>
      <c r="D127" s="112">
        <f t="shared" si="0"/>
        <v>7.1901130535156579E-2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0</v>
      </c>
      <c r="D128" s="112">
        <f t="shared" si="0"/>
        <v>0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0</v>
      </c>
      <c r="D138" s="112">
        <f t="shared" si="0"/>
        <v>0</v>
      </c>
      <c r="E138" s="111"/>
    </row>
    <row r="139" spans="1:5" x14ac:dyDescent="0.2">
      <c r="A139" s="109">
        <v>5241</v>
      </c>
      <c r="B139" s="106" t="s">
        <v>453</v>
      </c>
      <c r="C139" s="110">
        <v>0</v>
      </c>
      <c r="D139" s="112">
        <f t="shared" si="0"/>
        <v>0</v>
      </c>
      <c r="E139" s="111"/>
    </row>
    <row r="140" spans="1:5" x14ac:dyDescent="0.2">
      <c r="A140" s="109">
        <v>5242</v>
      </c>
      <c r="B140" s="106" t="s">
        <v>454</v>
      </c>
      <c r="C140" s="110">
        <v>0</v>
      </c>
      <c r="D140" s="112">
        <f t="shared" si="0"/>
        <v>0</v>
      </c>
      <c r="E140" s="111"/>
    </row>
    <row r="141" spans="1:5" x14ac:dyDescent="0.2">
      <c r="A141" s="109">
        <v>5243</v>
      </c>
      <c r="B141" s="106" t="s">
        <v>455</v>
      </c>
      <c r="C141" s="110">
        <v>0</v>
      </c>
      <c r="D141" s="112">
        <f t="shared" si="0"/>
        <v>0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0</v>
      </c>
      <c r="D143" s="112">
        <f t="shared" si="0"/>
        <v>0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0</v>
      </c>
      <c r="D145" s="112">
        <f t="shared" si="0"/>
        <v>0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466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0</v>
      </c>
      <c r="D161" s="112">
        <f t="shared" si="0"/>
        <v>0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0</v>
      </c>
      <c r="D168" s="112">
        <f t="shared" si="1"/>
        <v>0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0</v>
      </c>
      <c r="D186" s="112">
        <f t="shared" si="1"/>
        <v>0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0</v>
      </c>
      <c r="D187" s="112">
        <f t="shared" si="1"/>
        <v>0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0</v>
      </c>
      <c r="D192" s="112">
        <f t="shared" si="1"/>
        <v>0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0" t="s">
        <v>651</v>
      </c>
      <c r="B1" s="170"/>
      <c r="C1" s="170"/>
      <c r="D1" s="82" t="s">
        <v>244</v>
      </c>
      <c r="E1" s="83">
        <v>2019</v>
      </c>
    </row>
    <row r="2" spans="1:5" ht="18.95" customHeight="1" x14ac:dyDescent="0.2">
      <c r="A2" s="170" t="s">
        <v>524</v>
      </c>
      <c r="B2" s="170"/>
      <c r="C2" s="170"/>
      <c r="D2" s="82" t="s">
        <v>246</v>
      </c>
      <c r="E2" s="83" t="str">
        <f>ESF!H2</f>
        <v>Trimestral</v>
      </c>
    </row>
    <row r="3" spans="1:5" ht="18.95" customHeight="1" x14ac:dyDescent="0.2">
      <c r="A3" s="170" t="s">
        <v>652</v>
      </c>
      <c r="B3" s="170"/>
      <c r="C3" s="170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2469632.65</v>
      </c>
    </row>
    <row r="9" spans="1:5" x14ac:dyDescent="0.2">
      <c r="A9" s="88">
        <v>3120</v>
      </c>
      <c r="B9" s="84" t="s">
        <v>525</v>
      </c>
      <c r="C9" s="89">
        <v>0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6222307.8700000001</v>
      </c>
    </row>
    <row r="15" spans="1:5" x14ac:dyDescent="0.2">
      <c r="A15" s="88">
        <v>3220</v>
      </c>
      <c r="B15" s="84" t="s">
        <v>529</v>
      </c>
      <c r="C15" s="89">
        <v>50640072.009999998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0" t="s">
        <v>651</v>
      </c>
      <c r="B1" s="170"/>
      <c r="C1" s="170"/>
      <c r="D1" s="82" t="s">
        <v>244</v>
      </c>
      <c r="E1" s="83">
        <v>2019</v>
      </c>
    </row>
    <row r="2" spans="1:5" s="90" customFormat="1" ht="18.95" customHeight="1" x14ac:dyDescent="0.25">
      <c r="A2" s="170" t="s">
        <v>542</v>
      </c>
      <c r="B2" s="170"/>
      <c r="C2" s="170"/>
      <c r="D2" s="82" t="s">
        <v>246</v>
      </c>
      <c r="E2" s="83" t="str">
        <f>ESF!H2</f>
        <v>Trimestral</v>
      </c>
    </row>
    <row r="3" spans="1:5" s="90" customFormat="1" ht="18.95" customHeight="1" x14ac:dyDescent="0.25">
      <c r="A3" s="170" t="s">
        <v>652</v>
      </c>
      <c r="B3" s="170"/>
      <c r="C3" s="170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0</v>
      </c>
      <c r="D9" s="89">
        <v>0</v>
      </c>
    </row>
    <row r="10" spans="1:5" x14ac:dyDescent="0.2">
      <c r="A10" s="88">
        <v>1113</v>
      </c>
      <c r="B10" s="84" t="s">
        <v>545</v>
      </c>
      <c r="C10" s="89">
        <v>17705676.199999999</v>
      </c>
      <c r="D10" s="89">
        <v>14382201.640000001</v>
      </c>
    </row>
    <row r="11" spans="1:5" x14ac:dyDescent="0.2">
      <c r="A11" s="88">
        <v>1114</v>
      </c>
      <c r="B11" s="84" t="s">
        <v>250</v>
      </c>
      <c r="C11" s="89">
        <v>1068544.01</v>
      </c>
      <c r="D11" s="89">
        <v>1051808.49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18774220.210000001</v>
      </c>
      <c r="D15" s="89">
        <f>SUM(D8:D14)</f>
        <v>15434010.130000001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28576880.140000001</v>
      </c>
    </row>
    <row r="21" spans="1:5" x14ac:dyDescent="0.2">
      <c r="A21" s="88">
        <v>1231</v>
      </c>
      <c r="B21" s="84" t="s">
        <v>285</v>
      </c>
      <c r="C21" s="89">
        <v>0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2602148.98</v>
      </c>
    </row>
    <row r="24" spans="1:5" x14ac:dyDescent="0.2">
      <c r="A24" s="88">
        <v>1234</v>
      </c>
      <c r="B24" s="84" t="s">
        <v>288</v>
      </c>
      <c r="C24" s="89">
        <v>0</v>
      </c>
    </row>
    <row r="25" spans="1:5" x14ac:dyDescent="0.2">
      <c r="A25" s="88">
        <v>1235</v>
      </c>
      <c r="B25" s="84" t="s">
        <v>289</v>
      </c>
      <c r="C25" s="89">
        <v>25974731.16</v>
      </c>
    </row>
    <row r="26" spans="1:5" x14ac:dyDescent="0.2">
      <c r="A26" s="88">
        <v>1236</v>
      </c>
      <c r="B26" s="84" t="s">
        <v>290</v>
      </c>
      <c r="C26" s="89">
        <v>0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4522566.0999999996</v>
      </c>
    </row>
    <row r="29" spans="1:5" x14ac:dyDescent="0.2">
      <c r="A29" s="88">
        <v>1241</v>
      </c>
      <c r="B29" s="84" t="s">
        <v>293</v>
      </c>
      <c r="C29" s="89">
        <v>1575221.55</v>
      </c>
    </row>
    <row r="30" spans="1:5" x14ac:dyDescent="0.2">
      <c r="A30" s="88">
        <v>1242</v>
      </c>
      <c r="B30" s="84" t="s">
        <v>294</v>
      </c>
      <c r="C30" s="89">
        <v>17474.14</v>
      </c>
    </row>
    <row r="31" spans="1:5" x14ac:dyDescent="0.2">
      <c r="A31" s="88">
        <v>1243</v>
      </c>
      <c r="B31" s="84" t="s">
        <v>295</v>
      </c>
      <c r="C31" s="89">
        <v>0</v>
      </c>
    </row>
    <row r="32" spans="1:5" x14ac:dyDescent="0.2">
      <c r="A32" s="88">
        <v>1244</v>
      </c>
      <c r="B32" s="84" t="s">
        <v>296</v>
      </c>
      <c r="C32" s="89">
        <v>1068750.32</v>
      </c>
    </row>
    <row r="33" spans="1:5" x14ac:dyDescent="0.2">
      <c r="A33" s="88">
        <v>1245</v>
      </c>
      <c r="B33" s="84" t="s">
        <v>297</v>
      </c>
      <c r="C33" s="89">
        <v>94451.72</v>
      </c>
    </row>
    <row r="34" spans="1:5" x14ac:dyDescent="0.2">
      <c r="A34" s="88">
        <v>1246</v>
      </c>
      <c r="B34" s="84" t="s">
        <v>298</v>
      </c>
      <c r="C34" s="89">
        <v>1766668.37</v>
      </c>
    </row>
    <row r="35" spans="1:5" x14ac:dyDescent="0.2">
      <c r="A35" s="88">
        <v>1247</v>
      </c>
      <c r="B35" s="84" t="s">
        <v>299</v>
      </c>
      <c r="C35" s="89">
        <v>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346662.24</v>
      </c>
    </row>
    <row r="38" spans="1:5" x14ac:dyDescent="0.2">
      <c r="A38" s="88">
        <v>1251</v>
      </c>
      <c r="B38" s="84" t="s">
        <v>303</v>
      </c>
      <c r="C38" s="89">
        <v>346662.24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0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0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0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0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2019-02-13T21:19:08Z</cp:lastPrinted>
  <dcterms:created xsi:type="dcterms:W3CDTF">2012-12-11T20:36:24Z</dcterms:created>
  <dcterms:modified xsi:type="dcterms:W3CDTF">2019-07-29T19:07:50Z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